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30" windowWidth="22260" windowHeight="12615"/>
  </bookViews>
  <sheets>
    <sheet name="商户电价依据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I27" i="1"/>
  <c r="F26" i="1"/>
  <c r="E26" i="1"/>
  <c r="H26" i="1" s="1"/>
  <c r="I26" i="1" s="1"/>
  <c r="F25" i="1"/>
  <c r="E25" i="1"/>
  <c r="H25" i="1" s="1"/>
  <c r="I25" i="1" s="1"/>
  <c r="F24" i="1"/>
  <c r="E24" i="1"/>
  <c r="H24" i="1" s="1"/>
  <c r="I24" i="1" s="1"/>
  <c r="F23" i="1"/>
  <c r="E23" i="1"/>
  <c r="H23" i="1" s="1"/>
  <c r="I23" i="1" s="1"/>
  <c r="F22" i="1"/>
  <c r="E22" i="1"/>
  <c r="H22" i="1" s="1"/>
  <c r="I22" i="1" s="1"/>
  <c r="F21" i="1"/>
  <c r="E21" i="1"/>
  <c r="H21" i="1" s="1"/>
  <c r="I21" i="1" s="1"/>
  <c r="F14" i="1"/>
  <c r="E14" i="1"/>
  <c r="H14" i="1" s="1"/>
  <c r="I14" i="1" s="1"/>
  <c r="F13" i="1"/>
  <c r="E13" i="1"/>
  <c r="H13" i="1" s="1"/>
  <c r="I13" i="1" s="1"/>
  <c r="F12" i="1"/>
  <c r="E12" i="1"/>
  <c r="H12" i="1" s="1"/>
  <c r="I12" i="1" s="1"/>
  <c r="F11" i="1"/>
  <c r="E11" i="1"/>
  <c r="H11" i="1" s="1"/>
  <c r="I11" i="1" s="1"/>
  <c r="F10" i="1"/>
  <c r="E10" i="1"/>
  <c r="H10" i="1" s="1"/>
  <c r="I10" i="1" s="1"/>
  <c r="F9" i="1"/>
  <c r="E9" i="1"/>
  <c r="H9" i="1" s="1"/>
  <c r="I9" i="1" s="1"/>
  <c r="F5" i="1" l="1"/>
  <c r="E5" i="1"/>
  <c r="H5" i="1" s="1"/>
  <c r="I5" i="1" s="1"/>
  <c r="H4" i="1"/>
  <c r="I4" i="1" s="1"/>
  <c r="F4" i="1"/>
  <c r="E4" i="1"/>
  <c r="F3" i="1"/>
  <c r="E3" i="1"/>
  <c r="H3" i="1" s="1"/>
  <c r="I3" i="1" s="1"/>
  <c r="F7" i="1"/>
  <c r="E7" i="1"/>
  <c r="H7" i="1" s="1"/>
  <c r="I7" i="1" s="1"/>
  <c r="F6" i="1"/>
  <c r="E6" i="1"/>
  <c r="H6" i="1" s="1"/>
  <c r="I6" i="1" s="1"/>
  <c r="F8" i="1" l="1"/>
  <c r="E8" i="1"/>
  <c r="H8" i="1" s="1"/>
  <c r="I8" i="1" s="1"/>
  <c r="F16" i="1"/>
  <c r="F17" i="1"/>
  <c r="F18" i="1"/>
  <c r="F19" i="1"/>
  <c r="F20" i="1"/>
  <c r="E16" i="1"/>
  <c r="H16" i="1" s="1"/>
  <c r="I16" i="1" s="1"/>
  <c r="E17" i="1"/>
  <c r="H17" i="1" s="1"/>
  <c r="I17" i="1" s="1"/>
  <c r="E18" i="1"/>
  <c r="H18" i="1" s="1"/>
  <c r="I18" i="1" s="1"/>
  <c r="E19" i="1"/>
  <c r="H19" i="1" s="1"/>
  <c r="I19" i="1" s="1"/>
  <c r="E20" i="1"/>
  <c r="H20" i="1" s="1"/>
  <c r="I20" i="1" s="1"/>
  <c r="F15" i="1"/>
  <c r="E15" i="1"/>
  <c r="H15" i="1" s="1"/>
  <c r="I15" i="1" s="1"/>
  <c r="J3" i="1" l="1"/>
</calcChain>
</file>

<file path=xl/sharedStrings.xml><?xml version="1.0" encoding="utf-8"?>
<sst xmlns="http://schemas.openxmlformats.org/spreadsheetml/2006/main" count="17" uniqueCount="17">
  <si>
    <t>2130001220000000726927</t>
    <phoneticPr fontId="1" type="noConversion"/>
  </si>
  <si>
    <t>010122200000927196
2130001220000000727085</t>
    <phoneticPr fontId="1" type="noConversion"/>
  </si>
  <si>
    <r>
      <rPr>
        <sz val="11"/>
        <color theme="1"/>
        <rFont val="宋体"/>
        <family val="3"/>
        <charset val="134"/>
      </rPr>
      <t>东北大学商户总用电量</t>
    </r>
    <phoneticPr fontId="1" type="noConversion"/>
  </si>
  <si>
    <r>
      <rPr>
        <sz val="11"/>
        <color theme="1"/>
        <rFont val="宋体"/>
        <family val="3"/>
        <charset val="134"/>
      </rPr>
      <t>东北大学商户总电费</t>
    </r>
    <phoneticPr fontId="1" type="noConversion"/>
  </si>
  <si>
    <r>
      <rPr>
        <sz val="11"/>
        <color theme="1"/>
        <rFont val="宋体"/>
        <family val="3"/>
        <charset val="134"/>
      </rPr>
      <t>变电所</t>
    </r>
    <r>
      <rPr>
        <sz val="11"/>
        <color theme="1"/>
        <rFont val="Times New Roman"/>
        <family val="1"/>
      </rPr>
      <t xml:space="preserve">0255723554
</t>
    </r>
    <r>
      <rPr>
        <sz val="11"/>
        <color theme="1"/>
        <rFont val="宋体"/>
        <family val="3"/>
        <charset val="134"/>
      </rPr>
      <t>（综合倍率</t>
    </r>
    <r>
      <rPr>
        <sz val="11"/>
        <color theme="1"/>
        <rFont val="Times New Roman"/>
        <family val="1"/>
      </rPr>
      <t>10000/16000</t>
    </r>
    <r>
      <rPr>
        <sz val="11"/>
        <color theme="1"/>
        <rFont val="宋体"/>
        <family val="3"/>
        <charset val="134"/>
      </rPr>
      <t>）</t>
    </r>
    <phoneticPr fontId="1" type="noConversion"/>
  </si>
  <si>
    <r>
      <rPr>
        <sz val="11"/>
        <color theme="1"/>
        <rFont val="宋体"/>
        <family val="3"/>
        <charset val="134"/>
      </rPr>
      <t>第八学生宿舍</t>
    </r>
    <r>
      <rPr>
        <sz val="11"/>
        <color theme="1"/>
        <rFont val="Times New Roman"/>
        <family val="1"/>
      </rPr>
      <t xml:space="preserve">0255724140
</t>
    </r>
    <r>
      <rPr>
        <sz val="11"/>
        <color theme="1"/>
        <rFont val="宋体"/>
        <family val="3"/>
        <charset val="134"/>
      </rPr>
      <t>（综合倍率</t>
    </r>
    <r>
      <rPr>
        <sz val="11"/>
        <color theme="1"/>
        <rFont val="Times New Roman"/>
        <family val="1"/>
      </rPr>
      <t>2000</t>
    </r>
    <r>
      <rPr>
        <sz val="11"/>
        <color theme="1"/>
        <rFont val="宋体"/>
        <family val="3"/>
        <charset val="134"/>
      </rPr>
      <t>）</t>
    </r>
    <phoneticPr fontId="1" type="noConversion"/>
  </si>
  <si>
    <r>
      <rPr>
        <sz val="11"/>
        <color theme="1"/>
        <rFont val="宋体"/>
        <family val="3"/>
        <charset val="134"/>
      </rPr>
      <t>电费账单</t>
    </r>
    <phoneticPr fontId="1" type="noConversion"/>
  </si>
  <si>
    <r>
      <rPr>
        <sz val="11"/>
        <color theme="1"/>
        <rFont val="宋体"/>
        <family val="3"/>
        <charset val="134"/>
      </rPr>
      <t>客户名称</t>
    </r>
    <phoneticPr fontId="1" type="noConversion"/>
  </si>
  <si>
    <r>
      <rPr>
        <sz val="11"/>
        <color theme="1"/>
        <rFont val="宋体"/>
        <family val="3"/>
        <charset val="134"/>
      </rPr>
      <t>电表编号</t>
    </r>
    <phoneticPr fontId="1" type="noConversion"/>
  </si>
  <si>
    <r>
      <rPr>
        <sz val="11"/>
        <color theme="1"/>
        <rFont val="宋体"/>
        <family val="3"/>
        <charset val="134"/>
      </rPr>
      <t xml:space="preserve">总用电量
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度</t>
    </r>
    <r>
      <rPr>
        <sz val="11"/>
        <color theme="1"/>
        <rFont val="Times New Roman"/>
        <family val="1"/>
      </rPr>
      <t>)</t>
    </r>
    <phoneticPr fontId="1" type="noConversion"/>
  </si>
  <si>
    <r>
      <rPr>
        <sz val="11"/>
        <color theme="1"/>
        <rFont val="宋体"/>
        <family val="3"/>
        <charset val="134"/>
      </rPr>
      <t xml:space="preserve">居民用电量
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度</t>
    </r>
    <r>
      <rPr>
        <sz val="11"/>
        <color theme="1"/>
        <rFont val="Times New Roman"/>
        <family val="1"/>
      </rPr>
      <t>)</t>
    </r>
    <phoneticPr fontId="1" type="noConversion"/>
  </si>
  <si>
    <r>
      <rPr>
        <sz val="11"/>
        <color theme="1"/>
        <rFont val="宋体"/>
        <family val="3"/>
        <charset val="134"/>
      </rPr>
      <t>一般工商业
用电量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度</t>
    </r>
    <r>
      <rPr>
        <sz val="11"/>
        <color theme="1"/>
        <rFont val="Times New Roman"/>
        <family val="1"/>
      </rPr>
      <t>)</t>
    </r>
    <phoneticPr fontId="1" type="noConversion"/>
  </si>
  <si>
    <r>
      <rPr>
        <sz val="11"/>
        <color theme="1"/>
        <rFont val="宋体"/>
        <family val="3"/>
        <charset val="134"/>
      </rPr>
      <t>总电费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)</t>
    </r>
    <phoneticPr fontId="1" type="noConversion"/>
  </si>
  <si>
    <r>
      <rPr>
        <sz val="11"/>
        <color theme="1"/>
        <rFont val="宋体"/>
        <family val="3"/>
        <charset val="134"/>
      </rPr>
      <t xml:space="preserve">居民电费
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)</t>
    </r>
    <phoneticPr fontId="1" type="noConversion"/>
  </si>
  <si>
    <r>
      <rPr>
        <sz val="11"/>
        <color theme="1"/>
        <rFont val="宋体"/>
        <family val="3"/>
        <charset val="134"/>
      </rPr>
      <t xml:space="preserve">一般工商业电费
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)</t>
    </r>
    <phoneticPr fontId="1" type="noConversion"/>
  </si>
  <si>
    <r>
      <rPr>
        <sz val="11"/>
        <color theme="1"/>
        <rFont val="宋体"/>
        <family val="3"/>
        <charset val="134"/>
      </rPr>
      <t>商业电价
（元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度）</t>
    </r>
    <phoneticPr fontId="1" type="noConversion"/>
  </si>
  <si>
    <t>2025年商户电价核算依据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</si>
</sst>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177" fontId="0" fillId="0" borderId="0" xfId="0" applyNumberForma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pane ySplit="2" topLeftCell="A3" activePane="bottomLeft" state="frozen"/>
      <selection pane="bottomLeft" activeCell="I3" sqref="I3"/>
    </sheetView>
  </sheetViews>
  <sheetFormatPr defaultRowHeight="14.25" x14ac:dyDescent="0.2"/>
  <cols>
    <col min="1" max="1" width="12" style="3" customWidth="1"/>
    <col min="2" max="2" width="22.625" style="1" customWidth="1"/>
    <col min="3" max="3" width="17.75" style="2" customWidth="1"/>
    <col min="4" max="4" width="11.375" style="1" customWidth="1"/>
    <col min="5" max="5" width="11.625" style="1" customWidth="1"/>
    <col min="6" max="6" width="12" style="1" customWidth="1"/>
    <col min="7" max="7" width="12.5" style="4" customWidth="1"/>
    <col min="8" max="8" width="11.125" style="1" customWidth="1"/>
    <col min="9" max="9" width="14.375" style="1" customWidth="1"/>
    <col min="10" max="10" width="9.125" style="11"/>
  </cols>
  <sheetData>
    <row r="1" spans="1:10" ht="16.5" thickBot="1" x14ac:dyDescent="0.25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3.75" customHeight="1" thickBot="1" x14ac:dyDescent="0.25">
      <c r="A2" s="5" t="s">
        <v>6</v>
      </c>
      <c r="B2" s="6" t="s">
        <v>7</v>
      </c>
      <c r="C2" s="7" t="s">
        <v>8</v>
      </c>
      <c r="D2" s="6" t="s">
        <v>9</v>
      </c>
      <c r="E2" s="6" t="s">
        <v>10</v>
      </c>
      <c r="F2" s="6" t="s">
        <v>11</v>
      </c>
      <c r="G2" s="8" t="s">
        <v>12</v>
      </c>
      <c r="H2" s="6" t="s">
        <v>13</v>
      </c>
      <c r="I2" s="6" t="s">
        <v>14</v>
      </c>
      <c r="J2" s="10" t="s">
        <v>15</v>
      </c>
    </row>
    <row r="3" spans="1:10" ht="30.95" customHeight="1" thickBot="1" x14ac:dyDescent="0.25">
      <c r="A3" s="5">
        <v>45292</v>
      </c>
      <c r="B3" s="20" t="s">
        <v>4</v>
      </c>
      <c r="C3" s="23" t="s">
        <v>1</v>
      </c>
      <c r="D3" s="13">
        <v>5370140</v>
      </c>
      <c r="E3" s="13">
        <f t="shared" ref="E3:E8" si="0">D3*0.9575</f>
        <v>5141909.05</v>
      </c>
      <c r="F3" s="13">
        <f t="shared" ref="F3:F8" si="1">D3*0.0425</f>
        <v>228230.95</v>
      </c>
      <c r="G3" s="12">
        <v>2796741.58</v>
      </c>
      <c r="H3" s="12">
        <f t="shared" ref="H3:H8" si="2">E3*0.51</f>
        <v>2622373.6154999998</v>
      </c>
      <c r="I3" s="12">
        <f t="shared" ref="I3:I8" si="3">G3-H3</f>
        <v>174367.96450000023</v>
      </c>
      <c r="J3" s="17">
        <f>I27/F27</f>
        <v>0.76019119691787096</v>
      </c>
    </row>
    <row r="4" spans="1:10" ht="30.95" customHeight="1" thickBot="1" x14ac:dyDescent="0.25">
      <c r="A4" s="5">
        <v>45323</v>
      </c>
      <c r="B4" s="21"/>
      <c r="C4" s="24"/>
      <c r="D4" s="13">
        <v>4422840</v>
      </c>
      <c r="E4" s="13">
        <f t="shared" ref="E4:E5" si="4">D4*0.9575</f>
        <v>4234869.3</v>
      </c>
      <c r="F4" s="13">
        <f t="shared" ref="F4:F5" si="5">D4*0.0425</f>
        <v>187970.7</v>
      </c>
      <c r="G4" s="12">
        <v>2302257</v>
      </c>
      <c r="H4" s="12">
        <f t="shared" ref="H4:H5" si="6">E4*0.51</f>
        <v>2159783.3429999999</v>
      </c>
      <c r="I4" s="12">
        <f t="shared" ref="I4:I5" si="7">G4-H4</f>
        <v>142473.65700000012</v>
      </c>
      <c r="J4" s="17"/>
    </row>
    <row r="5" spans="1:10" ht="30.95" customHeight="1" thickBot="1" x14ac:dyDescent="0.25">
      <c r="A5" s="5">
        <v>45352</v>
      </c>
      <c r="B5" s="21"/>
      <c r="C5" s="24"/>
      <c r="D5" s="13">
        <v>2820200</v>
      </c>
      <c r="E5" s="13">
        <f t="shared" si="4"/>
        <v>2700341.5</v>
      </c>
      <c r="F5" s="13">
        <f t="shared" si="5"/>
        <v>119858.50000000001</v>
      </c>
      <c r="G5" s="12">
        <v>1465116.1</v>
      </c>
      <c r="H5" s="12">
        <f t="shared" si="6"/>
        <v>1377174.165</v>
      </c>
      <c r="I5" s="12">
        <f t="shared" si="7"/>
        <v>87941.935000000056</v>
      </c>
      <c r="J5" s="17"/>
    </row>
    <row r="6" spans="1:10" ht="30.95" customHeight="1" thickBot="1" x14ac:dyDescent="0.25">
      <c r="A6" s="5">
        <v>45383</v>
      </c>
      <c r="B6" s="21"/>
      <c r="C6" s="24"/>
      <c r="D6" s="13">
        <v>4445540</v>
      </c>
      <c r="E6" s="13">
        <f t="shared" ref="E6:E7" si="8">D6*0.9575</f>
        <v>4256604.55</v>
      </c>
      <c r="F6" s="13">
        <f t="shared" ref="F6:F7" si="9">D6*0.0425</f>
        <v>188935.45</v>
      </c>
      <c r="G6" s="12">
        <v>2310851.4700000002</v>
      </c>
      <c r="H6" s="12">
        <f t="shared" ref="H6:H7" si="10">E6*0.51</f>
        <v>2170868.3204999999</v>
      </c>
      <c r="I6" s="12">
        <f t="shared" ref="I6:I7" si="11">G6-H6</f>
        <v>139983.14950000029</v>
      </c>
      <c r="J6" s="17"/>
    </row>
    <row r="7" spans="1:10" ht="30.95" customHeight="1" thickBot="1" x14ac:dyDescent="0.25">
      <c r="A7" s="5">
        <v>45413</v>
      </c>
      <c r="B7" s="21"/>
      <c r="C7" s="24"/>
      <c r="D7" s="13">
        <v>3665300</v>
      </c>
      <c r="E7" s="13">
        <f t="shared" si="8"/>
        <v>3509524.75</v>
      </c>
      <c r="F7" s="13">
        <f t="shared" si="9"/>
        <v>155775.25</v>
      </c>
      <c r="G7" s="12">
        <v>1909148.25</v>
      </c>
      <c r="H7" s="12">
        <f t="shared" si="10"/>
        <v>1789857.6225000001</v>
      </c>
      <c r="I7" s="12">
        <f t="shared" si="11"/>
        <v>119290.62749999994</v>
      </c>
      <c r="J7" s="17"/>
    </row>
    <row r="8" spans="1:10" ht="30.95" customHeight="1" thickBot="1" x14ac:dyDescent="0.25">
      <c r="A8" s="5">
        <v>45444</v>
      </c>
      <c r="B8" s="21"/>
      <c r="C8" s="24"/>
      <c r="D8" s="13">
        <v>3597940</v>
      </c>
      <c r="E8" s="9">
        <f t="shared" si="0"/>
        <v>3445027.5500000003</v>
      </c>
      <c r="F8" s="9">
        <f t="shared" si="1"/>
        <v>152912.45000000001</v>
      </c>
      <c r="G8" s="12">
        <v>1874763.86</v>
      </c>
      <c r="H8" s="8">
        <f t="shared" si="2"/>
        <v>1756964.0505000001</v>
      </c>
      <c r="I8" s="8">
        <f t="shared" si="3"/>
        <v>117799.80949999997</v>
      </c>
      <c r="J8" s="17"/>
    </row>
    <row r="9" spans="1:10" ht="30.95" customHeight="1" thickBot="1" x14ac:dyDescent="0.25">
      <c r="A9" s="5">
        <v>45474</v>
      </c>
      <c r="B9" s="21"/>
      <c r="C9" s="24"/>
      <c r="D9" s="15">
        <v>4331120</v>
      </c>
      <c r="E9" s="15">
        <f t="shared" ref="E9:E14" si="12">D9*0.9575</f>
        <v>4147047.4</v>
      </c>
      <c r="F9" s="15">
        <f t="shared" ref="F9:F14" si="13">D9*0.0425</f>
        <v>184072.6</v>
      </c>
      <c r="G9" s="14">
        <v>2255703.9700000002</v>
      </c>
      <c r="H9" s="14">
        <f t="shared" ref="H9:H14" si="14">E9*0.51</f>
        <v>2114994.1740000001</v>
      </c>
      <c r="I9" s="14">
        <f t="shared" ref="I9:I14" si="15">G9-H9</f>
        <v>140709.79600000009</v>
      </c>
      <c r="J9" s="17"/>
    </row>
    <row r="10" spans="1:10" ht="30.95" customHeight="1" thickBot="1" x14ac:dyDescent="0.25">
      <c r="A10" s="5">
        <v>45505</v>
      </c>
      <c r="B10" s="21"/>
      <c r="C10" s="24"/>
      <c r="D10" s="15">
        <v>4196920</v>
      </c>
      <c r="E10" s="15">
        <f t="shared" si="12"/>
        <v>4018550.9</v>
      </c>
      <c r="F10" s="15">
        <f t="shared" si="13"/>
        <v>178369.1</v>
      </c>
      <c r="G10" s="14">
        <v>2182845.92</v>
      </c>
      <c r="H10" s="14">
        <f t="shared" si="14"/>
        <v>2049460.959</v>
      </c>
      <c r="I10" s="14">
        <f t="shared" si="15"/>
        <v>133384.96099999989</v>
      </c>
      <c r="J10" s="17"/>
    </row>
    <row r="11" spans="1:10" ht="30.95" customHeight="1" thickBot="1" x14ac:dyDescent="0.25">
      <c r="A11" s="5">
        <v>45537</v>
      </c>
      <c r="B11" s="21"/>
      <c r="C11" s="24"/>
      <c r="D11" s="15">
        <v>3551220</v>
      </c>
      <c r="E11" s="15">
        <f t="shared" si="12"/>
        <v>3400293.15</v>
      </c>
      <c r="F11" s="15">
        <f t="shared" si="13"/>
        <v>150926.85</v>
      </c>
      <c r="G11" s="14">
        <v>1852399.8</v>
      </c>
      <c r="H11" s="14">
        <f t="shared" si="14"/>
        <v>1734149.5064999999</v>
      </c>
      <c r="I11" s="14">
        <f t="shared" si="15"/>
        <v>118250.29350000015</v>
      </c>
      <c r="J11" s="17"/>
    </row>
    <row r="12" spans="1:10" ht="30.95" customHeight="1" thickBot="1" x14ac:dyDescent="0.25">
      <c r="A12" s="5">
        <v>45573</v>
      </c>
      <c r="B12" s="21"/>
      <c r="C12" s="24"/>
      <c r="D12" s="15">
        <v>3691380</v>
      </c>
      <c r="E12" s="15">
        <f t="shared" si="12"/>
        <v>3534496.35</v>
      </c>
      <c r="F12" s="15">
        <f t="shared" si="13"/>
        <v>156883.65000000002</v>
      </c>
      <c r="G12" s="14">
        <v>1926249.22</v>
      </c>
      <c r="H12" s="14">
        <f t="shared" si="14"/>
        <v>1802593.1385000001</v>
      </c>
      <c r="I12" s="14">
        <f t="shared" si="15"/>
        <v>123656.08149999985</v>
      </c>
      <c r="J12" s="17"/>
    </row>
    <row r="13" spans="1:10" ht="30.95" customHeight="1" thickBot="1" x14ac:dyDescent="0.25">
      <c r="A13" s="5">
        <v>45602</v>
      </c>
      <c r="B13" s="21"/>
      <c r="C13" s="24"/>
      <c r="D13" s="15">
        <v>3416280</v>
      </c>
      <c r="E13" s="15">
        <f t="shared" si="12"/>
        <v>3271088.1</v>
      </c>
      <c r="F13" s="15">
        <f t="shared" si="13"/>
        <v>145191.90000000002</v>
      </c>
      <c r="G13" s="14">
        <v>1779933.02</v>
      </c>
      <c r="H13" s="14">
        <f t="shared" si="14"/>
        <v>1668254.9310000001</v>
      </c>
      <c r="I13" s="14">
        <f t="shared" si="15"/>
        <v>111678.08899999992</v>
      </c>
      <c r="J13" s="17"/>
    </row>
    <row r="14" spans="1:10" ht="30.95" customHeight="1" thickBot="1" x14ac:dyDescent="0.25">
      <c r="A14" s="5">
        <v>45636</v>
      </c>
      <c r="B14" s="22"/>
      <c r="C14" s="25"/>
      <c r="D14" s="15">
        <v>4082740</v>
      </c>
      <c r="E14" s="15">
        <f t="shared" si="12"/>
        <v>3909223.5500000003</v>
      </c>
      <c r="F14" s="15">
        <f t="shared" si="13"/>
        <v>173516.45</v>
      </c>
      <c r="G14" s="14">
        <v>2119012.88</v>
      </c>
      <c r="H14" s="14">
        <f t="shared" si="14"/>
        <v>1993704.0105000001</v>
      </c>
      <c r="I14" s="14">
        <f t="shared" si="15"/>
        <v>125308.8694999998</v>
      </c>
      <c r="J14" s="17"/>
    </row>
    <row r="15" spans="1:10" ht="30.95" customHeight="1" thickBot="1" x14ac:dyDescent="0.25">
      <c r="A15" s="5">
        <v>45292</v>
      </c>
      <c r="B15" s="20" t="s">
        <v>5</v>
      </c>
      <c r="C15" s="23" t="s">
        <v>0</v>
      </c>
      <c r="D15" s="13">
        <v>307300</v>
      </c>
      <c r="E15" s="9">
        <f>D15*0.9</f>
        <v>276570</v>
      </c>
      <c r="F15" s="9">
        <f>D15*0.1</f>
        <v>30730</v>
      </c>
      <c r="G15" s="12">
        <v>165627.6</v>
      </c>
      <c r="H15" s="8">
        <f>E15*0.51</f>
        <v>141050.70000000001</v>
      </c>
      <c r="I15" s="8">
        <f>G15-H15</f>
        <v>24576.899999999994</v>
      </c>
      <c r="J15" s="17"/>
    </row>
    <row r="16" spans="1:10" ht="30.95" customHeight="1" thickBot="1" x14ac:dyDescent="0.25">
      <c r="A16" s="5">
        <v>45323</v>
      </c>
      <c r="B16" s="21"/>
      <c r="C16" s="24"/>
      <c r="D16" s="13">
        <v>270340</v>
      </c>
      <c r="E16" s="9">
        <f t="shared" ref="E16:E20" si="16">D16*0.9</f>
        <v>243306</v>
      </c>
      <c r="F16" s="9">
        <f t="shared" ref="F16:F20" si="17">D16*0.1</f>
        <v>27034</v>
      </c>
      <c r="G16" s="12">
        <v>145582</v>
      </c>
      <c r="H16" s="8">
        <f t="shared" ref="H16:H20" si="18">E16*0.51</f>
        <v>124086.06</v>
      </c>
      <c r="I16" s="8">
        <f t="shared" ref="I16:I20" si="19">G16-H16</f>
        <v>21495.940000000002</v>
      </c>
      <c r="J16" s="17"/>
    </row>
    <row r="17" spans="1:10" ht="30.95" customHeight="1" thickBot="1" x14ac:dyDescent="0.25">
      <c r="A17" s="5">
        <v>45352</v>
      </c>
      <c r="B17" s="21"/>
      <c r="C17" s="24"/>
      <c r="D17" s="9">
        <v>113540</v>
      </c>
      <c r="E17" s="9">
        <f t="shared" si="16"/>
        <v>102186</v>
      </c>
      <c r="F17" s="9">
        <f t="shared" si="17"/>
        <v>11354</v>
      </c>
      <c r="G17" s="12">
        <v>60583.73</v>
      </c>
      <c r="H17" s="8">
        <f t="shared" si="18"/>
        <v>52114.86</v>
      </c>
      <c r="I17" s="8">
        <f t="shared" si="19"/>
        <v>8468.8700000000026</v>
      </c>
      <c r="J17" s="17"/>
    </row>
    <row r="18" spans="1:10" ht="30.95" customHeight="1" thickBot="1" x14ac:dyDescent="0.25">
      <c r="A18" s="5">
        <v>45383</v>
      </c>
      <c r="B18" s="21"/>
      <c r="C18" s="24"/>
      <c r="D18" s="9">
        <v>268700</v>
      </c>
      <c r="E18" s="9">
        <f t="shared" si="16"/>
        <v>241830</v>
      </c>
      <c r="F18" s="9">
        <f t="shared" si="17"/>
        <v>26870</v>
      </c>
      <c r="G18" s="8">
        <v>143939.6</v>
      </c>
      <c r="H18" s="8">
        <f t="shared" si="18"/>
        <v>123333.3</v>
      </c>
      <c r="I18" s="8">
        <f t="shared" si="19"/>
        <v>20606.300000000003</v>
      </c>
      <c r="J18" s="17"/>
    </row>
    <row r="19" spans="1:10" ht="30.95" customHeight="1" thickBot="1" x14ac:dyDescent="0.25">
      <c r="A19" s="5">
        <v>45413</v>
      </c>
      <c r="B19" s="21"/>
      <c r="C19" s="24"/>
      <c r="D19" s="9">
        <v>247020</v>
      </c>
      <c r="E19" s="9">
        <f t="shared" si="16"/>
        <v>222318</v>
      </c>
      <c r="F19" s="9">
        <f t="shared" si="17"/>
        <v>24702</v>
      </c>
      <c r="G19" s="8">
        <v>132896.04999999999</v>
      </c>
      <c r="H19" s="8">
        <f t="shared" si="18"/>
        <v>113382.18000000001</v>
      </c>
      <c r="I19" s="8">
        <f t="shared" si="19"/>
        <v>19513.869999999981</v>
      </c>
      <c r="J19" s="17"/>
    </row>
    <row r="20" spans="1:10" ht="30.95" customHeight="1" thickBot="1" x14ac:dyDescent="0.25">
      <c r="A20" s="5">
        <v>45444</v>
      </c>
      <c r="B20" s="21"/>
      <c r="C20" s="24"/>
      <c r="D20" s="9">
        <v>249260</v>
      </c>
      <c r="E20" s="9">
        <f t="shared" si="16"/>
        <v>224334</v>
      </c>
      <c r="F20" s="9">
        <f t="shared" si="17"/>
        <v>24926</v>
      </c>
      <c r="G20" s="8">
        <v>133980.65</v>
      </c>
      <c r="H20" s="8">
        <f t="shared" si="18"/>
        <v>114410.34</v>
      </c>
      <c r="I20" s="8">
        <f t="shared" si="19"/>
        <v>19570.309999999998</v>
      </c>
      <c r="J20" s="17"/>
    </row>
    <row r="21" spans="1:10" ht="30.95" customHeight="1" thickBot="1" x14ac:dyDescent="0.25">
      <c r="A21" s="5">
        <v>45474</v>
      </c>
      <c r="B21" s="21"/>
      <c r="C21" s="24"/>
      <c r="D21" s="15">
        <v>302260</v>
      </c>
      <c r="E21" s="15">
        <f>D21*0.9</f>
        <v>272034</v>
      </c>
      <c r="F21" s="15">
        <f>D21*0.1</f>
        <v>30226</v>
      </c>
      <c r="G21" s="14">
        <v>161872.17000000001</v>
      </c>
      <c r="H21" s="14">
        <f>E21*0.51</f>
        <v>138737.34</v>
      </c>
      <c r="I21" s="14">
        <f>G21-H21</f>
        <v>23134.830000000016</v>
      </c>
      <c r="J21" s="17"/>
    </row>
    <row r="22" spans="1:10" ht="30.95" customHeight="1" thickBot="1" x14ac:dyDescent="0.25">
      <c r="A22" s="5">
        <v>45505</v>
      </c>
      <c r="B22" s="21"/>
      <c r="C22" s="24"/>
      <c r="D22" s="15">
        <v>258380</v>
      </c>
      <c r="E22" s="15">
        <f t="shared" ref="E22:E26" si="20">D22*0.9</f>
        <v>232542</v>
      </c>
      <c r="F22" s="15">
        <f t="shared" ref="F22:F26" si="21">D22*0.1</f>
        <v>25838</v>
      </c>
      <c r="G22" s="14">
        <v>137786.26</v>
      </c>
      <c r="H22" s="14">
        <f t="shared" ref="H22:H26" si="22">E22*0.51</f>
        <v>118596.42</v>
      </c>
      <c r="I22" s="14">
        <f t="shared" ref="I22:I26" si="23">G22-H22</f>
        <v>19189.840000000011</v>
      </c>
      <c r="J22" s="17"/>
    </row>
    <row r="23" spans="1:10" ht="30.95" customHeight="1" thickBot="1" x14ac:dyDescent="0.25">
      <c r="A23" s="5">
        <v>45537</v>
      </c>
      <c r="B23" s="21"/>
      <c r="C23" s="24"/>
      <c r="D23" s="15">
        <v>172060</v>
      </c>
      <c r="E23" s="15">
        <f t="shared" si="20"/>
        <v>154854</v>
      </c>
      <c r="F23" s="15">
        <f t="shared" si="21"/>
        <v>17206</v>
      </c>
      <c r="G23" s="14">
        <v>91797.23</v>
      </c>
      <c r="H23" s="14">
        <f t="shared" si="22"/>
        <v>78975.540000000008</v>
      </c>
      <c r="I23" s="14">
        <f t="shared" si="23"/>
        <v>12821.689999999988</v>
      </c>
      <c r="J23" s="17"/>
    </row>
    <row r="24" spans="1:10" ht="30.95" customHeight="1" thickBot="1" x14ac:dyDescent="0.25">
      <c r="A24" s="5">
        <v>45573</v>
      </c>
      <c r="B24" s="21"/>
      <c r="C24" s="24"/>
      <c r="D24" s="15">
        <v>247060</v>
      </c>
      <c r="E24" s="15">
        <f t="shared" si="20"/>
        <v>222354</v>
      </c>
      <c r="F24" s="15">
        <f t="shared" si="21"/>
        <v>24706</v>
      </c>
      <c r="G24" s="14">
        <v>132782.01</v>
      </c>
      <c r="H24" s="14">
        <f t="shared" si="22"/>
        <v>113400.54000000001</v>
      </c>
      <c r="I24" s="14">
        <f t="shared" si="23"/>
        <v>19381.47</v>
      </c>
      <c r="J24" s="17"/>
    </row>
    <row r="25" spans="1:10" ht="30.95" customHeight="1" thickBot="1" x14ac:dyDescent="0.25">
      <c r="A25" s="5">
        <v>45602</v>
      </c>
      <c r="B25" s="21"/>
      <c r="C25" s="24"/>
      <c r="D25" s="15">
        <v>244340</v>
      </c>
      <c r="E25" s="15">
        <f t="shared" si="20"/>
        <v>219906</v>
      </c>
      <c r="F25" s="15">
        <f t="shared" si="21"/>
        <v>24434</v>
      </c>
      <c r="G25" s="14">
        <v>130959.34</v>
      </c>
      <c r="H25" s="14">
        <f t="shared" si="22"/>
        <v>112152.06</v>
      </c>
      <c r="I25" s="14">
        <f t="shared" si="23"/>
        <v>18807.28</v>
      </c>
      <c r="J25" s="17"/>
    </row>
    <row r="26" spans="1:10" ht="30.95" customHeight="1" thickBot="1" x14ac:dyDescent="0.25">
      <c r="A26" s="5">
        <v>45631</v>
      </c>
      <c r="B26" s="22"/>
      <c r="C26" s="25"/>
      <c r="D26" s="15">
        <v>280260</v>
      </c>
      <c r="E26" s="15">
        <f t="shared" si="20"/>
        <v>252234</v>
      </c>
      <c r="F26" s="15">
        <f t="shared" si="21"/>
        <v>28026</v>
      </c>
      <c r="G26" s="14">
        <v>148878.98000000001</v>
      </c>
      <c r="H26" s="14">
        <f t="shared" si="22"/>
        <v>128639.34</v>
      </c>
      <c r="I26" s="14">
        <f t="shared" si="23"/>
        <v>20239.640000000014</v>
      </c>
      <c r="J26" s="17"/>
    </row>
    <row r="27" spans="1:10" ht="30.95" customHeight="1" thickBot="1" x14ac:dyDescent="0.25">
      <c r="A27" s="19" t="s">
        <v>2</v>
      </c>
      <c r="B27" s="19"/>
      <c r="C27" s="19"/>
      <c r="D27" s="19"/>
      <c r="E27" s="19"/>
      <c r="F27" s="9">
        <f>SUM(F3:F26)</f>
        <v>2318695.8500000006</v>
      </c>
      <c r="G27" s="18" t="s">
        <v>3</v>
      </c>
      <c r="H27" s="18"/>
      <c r="I27" s="8">
        <f>SUM(I3:I26)</f>
        <v>1762652.1735000005</v>
      </c>
      <c r="J27" s="17"/>
    </row>
  </sheetData>
  <mergeCells count="8">
    <mergeCell ref="A1:J1"/>
    <mergeCell ref="J3:J27"/>
    <mergeCell ref="G27:H27"/>
    <mergeCell ref="A27:E27"/>
    <mergeCell ref="B3:B14"/>
    <mergeCell ref="C3:C14"/>
    <mergeCell ref="B15:B26"/>
    <mergeCell ref="C15:C26"/>
  </mergeCells>
  <phoneticPr fontId="1" type="noConversion"/>
  <pageMargins left="0.4" right="0.34" top="0.75" bottom="0.4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商户电价依据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2024-12-26T02:09:45Z</dcterms:modified>
</cp:coreProperties>
</file>